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3"/>
  </bookViews>
  <sheets>
    <sheet name="buscarv" sheetId="1" r:id="rId1"/>
    <sheet name="premios" sheetId="2" r:id="rId2"/>
    <sheet name="BUSCARH" sheetId="3" r:id="rId3"/>
    <sheet name="PEDIDO" sheetId="4" r:id="rId4"/>
  </sheets>
  <definedNames/>
  <calcPr fullCalcOnLoad="1"/>
</workbook>
</file>

<file path=xl/sharedStrings.xml><?xml version="1.0" encoding="utf-8"?>
<sst xmlns="http://schemas.openxmlformats.org/spreadsheetml/2006/main" count="105" uniqueCount="62">
  <si>
    <t>No. Puntos</t>
  </si>
  <si>
    <t>una camiseta y una bolsa deportiva</t>
  </si>
  <si>
    <t>un walkman con auriculares</t>
  </si>
  <si>
    <t>una tore de música</t>
  </si>
  <si>
    <t>un ordenador de sobremesa</t>
  </si>
  <si>
    <t>Ganador</t>
  </si>
  <si>
    <t>No.   De puntos</t>
  </si>
  <si>
    <t>Premio</t>
  </si>
  <si>
    <t>Antonio buesa fernandez</t>
  </si>
  <si>
    <t>Catalina lago herrera</t>
  </si>
  <si>
    <t>Roberto  suarez vega</t>
  </si>
  <si>
    <t>Luis Ferrer Mas</t>
  </si>
  <si>
    <t>Ana Sanchez Torre</t>
  </si>
  <si>
    <t>José Alonso Parra Oliver</t>
  </si>
  <si>
    <t>Premios  prom.2</t>
  </si>
  <si>
    <t>una entrada a cine</t>
  </si>
  <si>
    <t>una entrada para el teatro</t>
  </si>
  <si>
    <t>una entrada para el futbol</t>
  </si>
  <si>
    <t>una entrada para la ópera</t>
  </si>
  <si>
    <t>Premios  prom3</t>
  </si>
  <si>
    <t>Una suscripcion a la revista "Pronto"</t>
  </si>
  <si>
    <t>El libro "Mil recetas de cocina"</t>
  </si>
  <si>
    <t>Una vajilla completa</t>
  </si>
  <si>
    <t>Un viaje a París para dos personas</t>
  </si>
  <si>
    <t>una torre de música</t>
  </si>
  <si>
    <t>HERMANOS LÓPEZ</t>
  </si>
  <si>
    <t>C/ Romero, 90</t>
  </si>
  <si>
    <t>41042 SEVILLA</t>
  </si>
  <si>
    <t>PEDIDO Nº</t>
  </si>
  <si>
    <t>FECHA:</t>
  </si>
  <si>
    <t>Cód. destinatario</t>
  </si>
  <si>
    <t>T32</t>
  </si>
  <si>
    <t>Destinatario:</t>
  </si>
  <si>
    <t>CONDICIONES</t>
  </si>
  <si>
    <t>Forma envío</t>
  </si>
  <si>
    <t>Plazo entrega</t>
  </si>
  <si>
    <t>Forma pago</t>
  </si>
  <si>
    <t>Lugar entrega</t>
  </si>
  <si>
    <t>Cantidad</t>
  </si>
  <si>
    <t>Articulo</t>
  </si>
  <si>
    <t xml:space="preserve"> Precio unit.</t>
  </si>
  <si>
    <t xml:space="preserve"> Importe total</t>
  </si>
  <si>
    <t>Código destinatario</t>
  </si>
  <si>
    <t>Destinatario</t>
  </si>
  <si>
    <t>Talleres Ramírez</t>
  </si>
  <si>
    <t>Aéreo</t>
  </si>
  <si>
    <t>Al contado</t>
  </si>
  <si>
    <t>24 hs</t>
  </si>
  <si>
    <t>Fábrica</t>
  </si>
  <si>
    <t>AK7</t>
  </si>
  <si>
    <t>Mayoristas Centrales</t>
  </si>
  <si>
    <t>Camión</t>
  </si>
  <si>
    <t>Aplazado (30 d./vta.)</t>
  </si>
  <si>
    <t xml:space="preserve">3 días </t>
  </si>
  <si>
    <t>Almacén</t>
  </si>
  <si>
    <t>N12</t>
  </si>
  <si>
    <t xml:space="preserve"> El dedal, SL </t>
  </si>
  <si>
    <t xml:space="preserve">Tren </t>
  </si>
  <si>
    <t xml:space="preserve"> 2 días </t>
  </si>
  <si>
    <t>GRAPADORAS</t>
  </si>
  <si>
    <t>TIJERAS</t>
  </si>
  <si>
    <t>CAJA DE GANCHOS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</si>
</sst>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Castellar"/>
      <family val="1"/>
    </font>
    <font>
      <sz val="14"/>
      <name val="Bell MT"/>
      <family val="1"/>
    </font>
    <font>
      <sz val="12"/>
      <name val="Bell MT"/>
      <family val="1"/>
    </font>
    <font>
      <b/>
      <sz val="11"/>
      <name val="Albertus Extra Bold"/>
      <family val="2"/>
    </font>
    <font>
      <sz val="11"/>
      <name val="Antique Oliv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Bell MT"/>
      <family val="1"/>
    </font>
    <font>
      <sz val="11"/>
      <color indexed="8"/>
      <name val="Bell MT"/>
      <family val="1"/>
    </font>
    <font>
      <b/>
      <sz val="12"/>
      <color indexed="8"/>
      <name val="Bell MT"/>
      <family val="1"/>
    </font>
    <font>
      <sz val="12"/>
      <color indexed="8"/>
      <name val="Bell MT"/>
      <family val="1"/>
    </font>
    <font>
      <b/>
      <sz val="11"/>
      <color indexed="56"/>
      <name val="Bell MT"/>
      <family val="1"/>
    </font>
    <font>
      <sz val="11"/>
      <name val="Calibri"/>
      <family val="2"/>
    </font>
    <font>
      <b/>
      <sz val="12"/>
      <name val="Calibri"/>
      <family val="2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Bell MT"/>
      <family val="1"/>
    </font>
    <font>
      <sz val="11"/>
      <color theme="1"/>
      <name val="Bell MT"/>
      <family val="1"/>
    </font>
    <font>
      <b/>
      <sz val="12"/>
      <color theme="1"/>
      <name val="Bell MT"/>
      <family val="1"/>
    </font>
    <font>
      <sz val="12"/>
      <color theme="1"/>
      <name val="Bell MT"/>
      <family val="1"/>
    </font>
    <font>
      <b/>
      <sz val="11"/>
      <color theme="3"/>
      <name val="Bell MT"/>
      <family val="1"/>
    </font>
    <font>
      <b/>
      <sz val="11"/>
      <color theme="1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6" fillId="19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8" fillId="0" borderId="0" xfId="0" applyFont="1" applyAlignment="1">
      <alignment/>
    </xf>
    <xf numFmtId="0" fontId="47" fillId="34" borderId="10" xfId="0" applyFont="1" applyFill="1" applyBorder="1" applyAlignment="1">
      <alignment/>
    </xf>
    <xf numFmtId="0" fontId="47" fillId="33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 horizontal="right"/>
    </xf>
    <xf numFmtId="14" fontId="47" fillId="33" borderId="10" xfId="0" applyNumberFormat="1" applyFont="1" applyFill="1" applyBorder="1" applyAlignment="1">
      <alignment horizontal="left"/>
    </xf>
    <xf numFmtId="0" fontId="47" fillId="34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50" fillId="33" borderId="1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51" fillId="3" borderId="11" xfId="0" applyFont="1" applyFill="1" applyBorder="1" applyAlignment="1">
      <alignment horizontal="center"/>
    </xf>
    <xf numFmtId="0" fontId="51" fillId="3" borderId="12" xfId="0" applyFont="1" applyFill="1" applyBorder="1" applyAlignment="1">
      <alignment horizontal="center"/>
    </xf>
    <xf numFmtId="0" fontId="51" fillId="3" borderId="13" xfId="0" applyFont="1" applyFill="1" applyBorder="1" applyAlignment="1">
      <alignment horizontal="center"/>
    </xf>
    <xf numFmtId="0" fontId="50" fillId="35" borderId="14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0" fillId="35" borderId="16" xfId="0" applyFont="1" applyFill="1" applyBorder="1" applyAlignment="1">
      <alignment horizontal="center"/>
    </xf>
    <xf numFmtId="0" fontId="50" fillId="35" borderId="17" xfId="0" applyFont="1" applyFill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35" borderId="19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8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29" fillId="4" borderId="23" xfId="0" applyFont="1" applyFill="1" applyBorder="1" applyAlignment="1">
      <alignment horizontal="center"/>
    </xf>
    <xf numFmtId="0" fontId="29" fillId="4" borderId="24" xfId="0" applyFont="1" applyFill="1" applyBorder="1" applyAlignment="1">
      <alignment horizontal="center"/>
    </xf>
    <xf numFmtId="0" fontId="29" fillId="4" borderId="25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6" fillId="33" borderId="19" xfId="0" applyFont="1" applyFill="1" applyBorder="1" applyAlignment="1">
      <alignment wrapText="1"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horizontal="center"/>
    </xf>
    <xf numFmtId="0" fontId="0" fillId="12" borderId="10" xfId="0" applyFill="1" applyBorder="1" applyAlignment="1">
      <alignment wrapText="1"/>
    </xf>
    <xf numFmtId="0" fontId="52" fillId="1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23.57421875" style="0" bestFit="1" customWidth="1"/>
    <col min="2" max="3" width="32.421875" style="0" bestFit="1" customWidth="1"/>
    <col min="4" max="4" width="21.57421875" style="0" customWidth="1"/>
  </cols>
  <sheetData>
    <row r="1" spans="1:4" ht="18.75">
      <c r="A1" s="56" t="s">
        <v>5</v>
      </c>
      <c r="B1" s="56" t="s">
        <v>6</v>
      </c>
      <c r="C1" s="56" t="s">
        <v>7</v>
      </c>
      <c r="D1" s="32"/>
    </row>
    <row r="2" spans="1:4" ht="15">
      <c r="A2" s="53" t="s">
        <v>8</v>
      </c>
      <c r="B2" s="54">
        <v>600</v>
      </c>
      <c r="C2" s="53" t="str">
        <f aca="true" t="shared" si="0" ref="C2:C7">VLOOKUP(B2,A$10:D$13,3)</f>
        <v>una entrada a cine</v>
      </c>
      <c r="D2" s="32"/>
    </row>
    <row r="3" spans="1:4" ht="15">
      <c r="A3" s="53" t="s">
        <v>9</v>
      </c>
      <c r="B3" s="54">
        <v>1200</v>
      </c>
      <c r="C3" s="53" t="str">
        <f t="shared" si="0"/>
        <v>una entrada para el teatro</v>
      </c>
      <c r="D3" s="32"/>
    </row>
    <row r="4" spans="1:4" ht="15">
      <c r="A4" s="53" t="s">
        <v>10</v>
      </c>
      <c r="B4" s="54">
        <v>900</v>
      </c>
      <c r="C4" s="53" t="str">
        <f t="shared" si="0"/>
        <v>una entrada a cine</v>
      </c>
      <c r="D4" s="32"/>
    </row>
    <row r="5" spans="1:4" ht="15">
      <c r="A5" s="53" t="s">
        <v>11</v>
      </c>
      <c r="B5" s="54">
        <v>2100</v>
      </c>
      <c r="C5" s="53" t="str">
        <f t="shared" si="0"/>
        <v>una entrada para el futbol</v>
      </c>
      <c r="D5" s="32"/>
    </row>
    <row r="6" spans="1:4" ht="15">
      <c r="A6" s="53" t="s">
        <v>12</v>
      </c>
      <c r="B6" s="54">
        <v>500</v>
      </c>
      <c r="C6" s="53" t="str">
        <f t="shared" si="0"/>
        <v>una entrada a cine</v>
      </c>
      <c r="D6" s="32"/>
    </row>
    <row r="7" spans="1:4" ht="15">
      <c r="A7" s="53" t="s">
        <v>13</v>
      </c>
      <c r="B7" s="54">
        <v>4050</v>
      </c>
      <c r="C7" s="53" t="str">
        <f t="shared" si="0"/>
        <v>una entrada para la ópera</v>
      </c>
      <c r="D7" s="32"/>
    </row>
    <row r="8" spans="1:4" ht="15">
      <c r="A8" s="32"/>
      <c r="B8" s="32"/>
      <c r="C8" s="32"/>
      <c r="D8" s="32"/>
    </row>
    <row r="9" spans="1:4" ht="18.75">
      <c r="A9" s="56" t="s">
        <v>0</v>
      </c>
      <c r="B9" s="56" t="s">
        <v>7</v>
      </c>
      <c r="C9" s="56" t="s">
        <v>14</v>
      </c>
      <c r="D9" s="56" t="s">
        <v>19</v>
      </c>
    </row>
    <row r="10" spans="1:4" ht="30">
      <c r="A10" s="54">
        <v>500</v>
      </c>
      <c r="B10" s="53" t="s">
        <v>1</v>
      </c>
      <c r="C10" s="53" t="s">
        <v>15</v>
      </c>
      <c r="D10" s="55" t="s">
        <v>20</v>
      </c>
    </row>
    <row r="11" spans="1:4" ht="30">
      <c r="A11" s="54">
        <v>1000</v>
      </c>
      <c r="B11" s="53" t="s">
        <v>2</v>
      </c>
      <c r="C11" s="53" t="s">
        <v>16</v>
      </c>
      <c r="D11" s="55" t="s">
        <v>21</v>
      </c>
    </row>
    <row r="12" spans="1:4" ht="15">
      <c r="A12" s="54">
        <v>2000</v>
      </c>
      <c r="B12" s="53" t="s">
        <v>3</v>
      </c>
      <c r="C12" s="53" t="s">
        <v>17</v>
      </c>
      <c r="D12" s="55" t="s">
        <v>22</v>
      </c>
    </row>
    <row r="13" spans="1:4" ht="30">
      <c r="A13" s="54">
        <v>4000</v>
      </c>
      <c r="B13" s="53" t="s">
        <v>4</v>
      </c>
      <c r="C13" s="53" t="s">
        <v>18</v>
      </c>
      <c r="D13" s="55" t="s">
        <v>23</v>
      </c>
    </row>
    <row r="14" spans="1:4" ht="15">
      <c r="A14" s="32"/>
      <c r="B14" s="32"/>
      <c r="C14" s="32"/>
      <c r="D14" s="3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4" sqref="C14:C15"/>
    </sheetView>
  </sheetViews>
  <sheetFormatPr defaultColWidth="11.421875" defaultRowHeight="15"/>
  <cols>
    <col min="1" max="1" width="23.57421875" style="0" bestFit="1" customWidth="1"/>
    <col min="2" max="3" width="32.421875" style="0" bestFit="1" customWidth="1"/>
  </cols>
  <sheetData>
    <row r="1" spans="1:3" ht="15">
      <c r="A1" s="3" t="s">
        <v>5</v>
      </c>
      <c r="B1" s="3" t="s">
        <v>6</v>
      </c>
      <c r="C1" s="3" t="s">
        <v>7</v>
      </c>
    </row>
    <row r="2" spans="1:3" ht="15">
      <c r="A2" s="2" t="s">
        <v>8</v>
      </c>
      <c r="B2" s="1">
        <v>600</v>
      </c>
      <c r="C2" s="2" t="str">
        <f>LOOKUP(B2,A$10:$B13)</f>
        <v>una camiseta y una bolsa deportiva</v>
      </c>
    </row>
    <row r="3" spans="1:3" ht="15">
      <c r="A3" s="2" t="s">
        <v>9</v>
      </c>
      <c r="B3" s="1">
        <v>1200</v>
      </c>
      <c r="C3" s="2" t="str">
        <f>LOOKUP(B3,A$10:$B14)</f>
        <v>un walkman con auriculares</v>
      </c>
    </row>
    <row r="4" spans="1:3" ht="15">
      <c r="A4" s="2" t="s">
        <v>10</v>
      </c>
      <c r="B4" s="1">
        <v>900</v>
      </c>
      <c r="C4" s="2" t="str">
        <f>LOOKUP(B4,A$10:$B15)</f>
        <v>una camiseta y una bolsa deportiva</v>
      </c>
    </row>
    <row r="5" spans="1:3" ht="15">
      <c r="A5" s="2" t="s">
        <v>11</v>
      </c>
      <c r="B5" s="1">
        <v>2100</v>
      </c>
      <c r="C5" s="2" t="str">
        <f>LOOKUP(B5,A$10:$B16)</f>
        <v>una tore de música</v>
      </c>
    </row>
    <row r="6" spans="1:3" ht="15">
      <c r="A6" s="2" t="s">
        <v>12</v>
      </c>
      <c r="B6" s="1">
        <v>500</v>
      </c>
      <c r="C6" s="2" t="str">
        <f>LOOKUP(B6,A$10:$B17)</f>
        <v>una camiseta y una bolsa deportiva</v>
      </c>
    </row>
    <row r="7" spans="1:3" ht="15">
      <c r="A7" s="2" t="s">
        <v>13</v>
      </c>
      <c r="B7" s="1">
        <v>4050</v>
      </c>
      <c r="C7" s="2" t="str">
        <f>LOOKUP(B7,A$10:$B18)</f>
        <v>un ordenador de sobremesa</v>
      </c>
    </row>
    <row r="9" spans="1:2" ht="15">
      <c r="A9" s="3" t="s">
        <v>0</v>
      </c>
      <c r="B9" s="3" t="s">
        <v>7</v>
      </c>
    </row>
    <row r="10" spans="1:2" ht="15">
      <c r="A10" s="1">
        <v>500</v>
      </c>
      <c r="B10" s="2" t="s">
        <v>1</v>
      </c>
    </row>
    <row r="11" spans="1:2" ht="15">
      <c r="A11" s="1">
        <v>1000</v>
      </c>
      <c r="B11" s="2" t="s">
        <v>2</v>
      </c>
    </row>
    <row r="12" spans="1:2" ht="15">
      <c r="A12" s="1">
        <v>2000</v>
      </c>
      <c r="B12" s="2" t="s">
        <v>3</v>
      </c>
    </row>
    <row r="13" spans="1:2" ht="15">
      <c r="A13" s="1">
        <v>4000</v>
      </c>
      <c r="B13" s="2" t="s">
        <v>4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8" sqref="C18"/>
    </sheetView>
  </sheetViews>
  <sheetFormatPr defaultColWidth="11.421875" defaultRowHeight="15"/>
  <cols>
    <col min="1" max="1" width="34.140625" style="0" customWidth="1"/>
    <col min="2" max="2" width="27.421875" style="0" bestFit="1" customWidth="1"/>
    <col min="3" max="3" width="26.8515625" style="0" customWidth="1"/>
    <col min="4" max="4" width="27.7109375" style="0" bestFit="1" customWidth="1"/>
  </cols>
  <sheetData>
    <row r="1" spans="1:4" ht="15.75" thickBot="1">
      <c r="A1" s="33" t="s">
        <v>5</v>
      </c>
      <c r="B1" s="34" t="s">
        <v>6</v>
      </c>
      <c r="C1" s="35" t="s">
        <v>7</v>
      </c>
      <c r="D1" s="31"/>
    </row>
    <row r="2" spans="1:4" ht="15">
      <c r="A2" s="39" t="s">
        <v>8</v>
      </c>
      <c r="B2" s="40">
        <v>600</v>
      </c>
      <c r="C2" s="39" t="str">
        <f>HLOOKUP(B2,A$10:F20,3)</f>
        <v>una entrada a cine</v>
      </c>
      <c r="D2" s="31"/>
    </row>
    <row r="3" spans="1:4" ht="15">
      <c r="A3" s="41" t="s">
        <v>9</v>
      </c>
      <c r="B3" s="42">
        <v>1200</v>
      </c>
      <c r="C3" s="41" t="str">
        <f>HLOOKUP(B3,A$10:F21,3)</f>
        <v>una entrada para el teatro</v>
      </c>
      <c r="D3" s="31"/>
    </row>
    <row r="4" spans="1:4" ht="15">
      <c r="A4" s="41" t="s">
        <v>10</v>
      </c>
      <c r="B4" s="42">
        <v>900</v>
      </c>
      <c r="C4" s="41" t="str">
        <f>HLOOKUP(B4,A$10:F22,3)</f>
        <v>una entrada a cine</v>
      </c>
      <c r="D4" s="31"/>
    </row>
    <row r="5" spans="1:4" ht="15">
      <c r="A5" s="41" t="s">
        <v>11</v>
      </c>
      <c r="B5" s="42">
        <v>2100</v>
      </c>
      <c r="C5" s="41" t="str">
        <f>HLOOKUP(B5,A$10:F23,3)</f>
        <v>una entrada para el futbol</v>
      </c>
      <c r="D5" s="31"/>
    </row>
    <row r="6" spans="1:4" ht="15">
      <c r="A6" s="41" t="s">
        <v>12</v>
      </c>
      <c r="B6" s="42">
        <v>500</v>
      </c>
      <c r="C6" s="41" t="str">
        <f>HLOOKUP(B6,A$10:F24,3)</f>
        <v>una entrada a cine</v>
      </c>
      <c r="D6" s="31"/>
    </row>
    <row r="7" spans="1:4" ht="15.75" thickBot="1">
      <c r="A7" s="43" t="s">
        <v>13</v>
      </c>
      <c r="B7" s="44">
        <v>4050</v>
      </c>
      <c r="C7" s="43" t="str">
        <f>HLOOKUP(B7,A$10:F25,3)</f>
        <v>una entrada para la ópera</v>
      </c>
      <c r="D7" s="31"/>
    </row>
    <row r="8" spans="1:4" ht="15">
      <c r="A8" s="31"/>
      <c r="B8" s="31"/>
      <c r="C8" s="31"/>
      <c r="D8" s="31"/>
    </row>
    <row r="9" spans="1:4" ht="15.75" thickBot="1">
      <c r="A9" s="31"/>
      <c r="B9" s="31"/>
      <c r="C9" s="31"/>
      <c r="D9" s="31"/>
    </row>
    <row r="10" spans="1:4" ht="16.5" thickBot="1">
      <c r="A10" s="36">
        <v>500</v>
      </c>
      <c r="B10" s="37">
        <v>1000</v>
      </c>
      <c r="C10" s="38">
        <v>2000</v>
      </c>
      <c r="D10" s="37">
        <v>4000</v>
      </c>
    </row>
    <row r="11" spans="1:4" ht="15">
      <c r="A11" s="45" t="s">
        <v>1</v>
      </c>
      <c r="B11" s="46" t="s">
        <v>2</v>
      </c>
      <c r="C11" s="47" t="s">
        <v>24</v>
      </c>
      <c r="D11" s="46" t="s">
        <v>4</v>
      </c>
    </row>
    <row r="12" spans="1:4" ht="15">
      <c r="A12" s="48" t="s">
        <v>15</v>
      </c>
      <c r="B12" s="41" t="s">
        <v>16</v>
      </c>
      <c r="C12" s="49" t="s">
        <v>17</v>
      </c>
      <c r="D12" s="41" t="s">
        <v>18</v>
      </c>
    </row>
    <row r="13" spans="1:4" ht="33.75" customHeight="1" thickBot="1">
      <c r="A13" s="50" t="s">
        <v>20</v>
      </c>
      <c r="B13" s="51" t="s">
        <v>21</v>
      </c>
      <c r="C13" s="52" t="s">
        <v>22</v>
      </c>
      <c r="D13" s="51" t="s">
        <v>23</v>
      </c>
    </row>
    <row r="14" spans="1:4" ht="15">
      <c r="A14" s="32"/>
      <c r="B14" s="32"/>
      <c r="C14" s="32"/>
      <c r="D14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1.00390625" style="0" bestFit="1" customWidth="1"/>
    <col min="2" max="2" width="29.421875" style="0" bestFit="1" customWidth="1"/>
    <col min="3" max="3" width="17.421875" style="0" bestFit="1" customWidth="1"/>
    <col min="4" max="4" width="22.8515625" style="0" bestFit="1" customWidth="1"/>
    <col min="5" max="6" width="13.00390625" style="0" bestFit="1" customWidth="1"/>
  </cols>
  <sheetData>
    <row r="3" spans="1:4" ht="15">
      <c r="A3" s="57" t="s">
        <v>25</v>
      </c>
      <c r="B3" s="57"/>
      <c r="C3" s="57"/>
      <c r="D3" s="57"/>
    </row>
    <row r="4" spans="1:4" ht="15">
      <c r="A4" s="57"/>
      <c r="B4" s="57"/>
      <c r="C4" s="57"/>
      <c r="D4" s="57"/>
    </row>
    <row r="5" spans="1:4" ht="15">
      <c r="A5" s="57"/>
      <c r="B5" s="57"/>
      <c r="C5" s="57"/>
      <c r="D5" s="57"/>
    </row>
    <row r="6" spans="1:6" ht="18.75">
      <c r="A6" s="4" t="s">
        <v>26</v>
      </c>
      <c r="B6" s="4"/>
      <c r="C6" s="4"/>
      <c r="D6" s="4"/>
      <c r="E6" s="5"/>
      <c r="F6" s="5"/>
    </row>
    <row r="7" spans="1:6" ht="18.75">
      <c r="A7" s="4" t="s">
        <v>27</v>
      </c>
      <c r="B7" s="4"/>
      <c r="C7" s="4"/>
      <c r="D7" s="4"/>
      <c r="E7" s="5"/>
      <c r="F7" s="5"/>
    </row>
    <row r="8" spans="1:6" ht="18.75">
      <c r="A8" s="6" t="s">
        <v>28</v>
      </c>
      <c r="B8" s="7">
        <v>1</v>
      </c>
      <c r="C8" s="8" t="s">
        <v>29</v>
      </c>
      <c r="D8" s="9">
        <v>40317</v>
      </c>
      <c r="E8" s="5"/>
      <c r="F8" s="5"/>
    </row>
    <row r="9" spans="1:6" ht="18.75">
      <c r="A9" s="10" t="s">
        <v>30</v>
      </c>
      <c r="B9" s="11" t="s">
        <v>31</v>
      </c>
      <c r="C9" s="10" t="s">
        <v>32</v>
      </c>
      <c r="D9" s="12" t="str">
        <f>VLOOKUP(A25,A24:C27,2,FALSE)</f>
        <v>Talleres Ramírez</v>
      </c>
      <c r="E9" s="5"/>
      <c r="F9" s="5"/>
    </row>
    <row r="10" spans="1:6" ht="18.75">
      <c r="A10" s="58" t="s">
        <v>33</v>
      </c>
      <c r="B10" s="58"/>
      <c r="C10" s="58"/>
      <c r="D10" s="58"/>
      <c r="E10" s="5"/>
      <c r="F10" s="5"/>
    </row>
    <row r="11" spans="1:6" ht="18.75">
      <c r="A11" s="13" t="s">
        <v>34</v>
      </c>
      <c r="B11" s="30" t="str">
        <f>VLOOKUP(B9,A25:F27,3,FALSE)</f>
        <v>Aéreo</v>
      </c>
      <c r="C11" s="13" t="s">
        <v>35</v>
      </c>
      <c r="D11" s="30" t="str">
        <f>VLOOKUP(B9,A25:F27,5,FALSE)</f>
        <v>24 hs</v>
      </c>
      <c r="E11" s="5"/>
      <c r="F11" s="5"/>
    </row>
    <row r="12" spans="1:6" ht="18.75">
      <c r="A12" s="13" t="s">
        <v>36</v>
      </c>
      <c r="B12" s="30" t="str">
        <f>VLOOKUP(B9,A25:F27,4,FALSE)</f>
        <v>Al contado</v>
      </c>
      <c r="C12" s="13" t="s">
        <v>37</v>
      </c>
      <c r="D12" s="30" t="str">
        <f>VLOOKUP(B9,A25:F27,6,FALSE)</f>
        <v>Fábrica</v>
      </c>
      <c r="E12" s="5"/>
      <c r="F12" s="5"/>
    </row>
    <row r="13" spans="1:6" ht="18.75">
      <c r="A13" s="13" t="s">
        <v>38</v>
      </c>
      <c r="B13" s="13" t="s">
        <v>39</v>
      </c>
      <c r="C13" s="13" t="s">
        <v>40</v>
      </c>
      <c r="D13" s="13" t="s">
        <v>41</v>
      </c>
      <c r="E13" s="5"/>
      <c r="F13" s="5"/>
    </row>
    <row r="14" spans="1:6" ht="16.5">
      <c r="A14" s="14">
        <v>7</v>
      </c>
      <c r="B14" s="15" t="s">
        <v>59</v>
      </c>
      <c r="C14" s="16">
        <v>21000</v>
      </c>
      <c r="D14" s="16">
        <f>C14*A14</f>
        <v>147000</v>
      </c>
      <c r="E14" s="5"/>
      <c r="F14" s="5"/>
    </row>
    <row r="15" spans="1:6" ht="16.5">
      <c r="A15" s="14">
        <v>5</v>
      </c>
      <c r="B15" s="14" t="s">
        <v>60</v>
      </c>
      <c r="C15" s="17">
        <v>5000</v>
      </c>
      <c r="D15" s="17">
        <f>C15*A15</f>
        <v>25000</v>
      </c>
      <c r="E15" s="5"/>
      <c r="F15" s="5"/>
    </row>
    <row r="16" spans="1:6" ht="16.5">
      <c r="A16" s="14">
        <v>4</v>
      </c>
      <c r="B16" s="14" t="s">
        <v>61</v>
      </c>
      <c r="C16" s="17">
        <v>3500</v>
      </c>
      <c r="D16" s="17">
        <f>C16*A16</f>
        <v>14000</v>
      </c>
      <c r="E16" s="5"/>
      <c r="F16" s="5"/>
    </row>
    <row r="17" spans="1:6" ht="16.5">
      <c r="A17" s="14"/>
      <c r="B17" s="14"/>
      <c r="C17" s="17"/>
      <c r="D17" s="17"/>
      <c r="E17" s="5"/>
      <c r="F17" s="5"/>
    </row>
    <row r="18" spans="1:6" ht="16.5">
      <c r="A18" s="18"/>
      <c r="B18" s="18"/>
      <c r="C18" s="19"/>
      <c r="D18" s="19"/>
      <c r="E18" s="5"/>
      <c r="F18" s="5"/>
    </row>
    <row r="19" spans="1:6" ht="16.5">
      <c r="A19" s="18"/>
      <c r="B19" s="18"/>
      <c r="C19" s="19"/>
      <c r="D19" s="19"/>
      <c r="E19" s="5"/>
      <c r="F19" s="5"/>
    </row>
    <row r="20" spans="1:6" ht="15.75">
      <c r="A20" s="20"/>
      <c r="B20" s="20"/>
      <c r="C20" s="20"/>
      <c r="D20" s="20"/>
      <c r="E20" s="5"/>
      <c r="F20" s="5"/>
    </row>
    <row r="21" spans="1:6" ht="15.75">
      <c r="A21" s="5"/>
      <c r="B21" s="5"/>
      <c r="C21" s="5"/>
      <c r="D21" s="5"/>
      <c r="E21" s="5"/>
      <c r="F21" s="5"/>
    </row>
    <row r="22" spans="1:6" ht="15.75">
      <c r="A22" s="5"/>
      <c r="B22" s="5"/>
      <c r="C22" s="5"/>
      <c r="D22" s="5"/>
      <c r="E22" s="5"/>
      <c r="F22" s="5"/>
    </row>
    <row r="23" spans="1:6" ht="16.5" thickBot="1">
      <c r="A23" s="5"/>
      <c r="B23" s="5"/>
      <c r="C23" s="5"/>
      <c r="D23" s="5"/>
      <c r="E23" s="5"/>
      <c r="F23" s="5"/>
    </row>
    <row r="24" spans="1:6" ht="15.75">
      <c r="A24" s="21" t="s">
        <v>42</v>
      </c>
      <c r="B24" s="22" t="s">
        <v>43</v>
      </c>
      <c r="C24" s="23" t="s">
        <v>34</v>
      </c>
      <c r="D24" s="22" t="s">
        <v>36</v>
      </c>
      <c r="E24" s="23" t="s">
        <v>35</v>
      </c>
      <c r="F24" s="22" t="s">
        <v>37</v>
      </c>
    </row>
    <row r="25" spans="1:6" ht="15.75">
      <c r="A25" s="24" t="s">
        <v>31</v>
      </c>
      <c r="B25" s="25" t="s">
        <v>44</v>
      </c>
      <c r="C25" s="26" t="s">
        <v>45</v>
      </c>
      <c r="D25" s="25" t="s">
        <v>46</v>
      </c>
      <c r="E25" s="26" t="s">
        <v>47</v>
      </c>
      <c r="F25" s="25" t="s">
        <v>48</v>
      </c>
    </row>
    <row r="26" spans="1:6" ht="15.75">
      <c r="A26" s="24" t="s">
        <v>49</v>
      </c>
      <c r="B26" s="25" t="s">
        <v>50</v>
      </c>
      <c r="C26" s="26" t="s">
        <v>51</v>
      </c>
      <c r="D26" s="25" t="s">
        <v>52</v>
      </c>
      <c r="E26" s="26" t="s">
        <v>53</v>
      </c>
      <c r="F26" s="25" t="s">
        <v>54</v>
      </c>
    </row>
    <row r="27" spans="1:6" ht="16.5" thickBot="1">
      <c r="A27" s="27" t="s">
        <v>55</v>
      </c>
      <c r="B27" s="28" t="s">
        <v>56</v>
      </c>
      <c r="C27" s="29" t="s">
        <v>57</v>
      </c>
      <c r="D27" s="28" t="s">
        <v>46</v>
      </c>
      <c r="E27" s="29" t="s">
        <v>58</v>
      </c>
      <c r="F27" s="28" t="s">
        <v>54</v>
      </c>
    </row>
  </sheetData>
  <sheetProtection/>
  <mergeCells count="2">
    <mergeCell ref="A3:D5"/>
    <mergeCell ref="A10:D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2009-01-23T14:20:05Z</dcterms:created>
  <dcterms:modified xsi:type="dcterms:W3CDTF">2010-05-21T03:13:50Z</dcterms:modified>
  <cp:category/>
  <cp:version/>
  <cp:contentType/>
  <cp:contentStatus/>
</cp:coreProperties>
</file>